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ber\Desktop\Progetto\Rigidezze\Rigidezza 1\"/>
    </mc:Choice>
  </mc:AlternateContent>
  <bookViews>
    <workbookView xWindow="0" yWindow="72" windowWidth="19032" windowHeight="9216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<sst xmlns="http://schemas.openxmlformats.org/spreadsheetml/2006/main" count="64" uniqueCount="43">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</sst>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3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7620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30480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30480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30480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15" sqref="H15"/>
    </sheetView>
  </sheetViews>
  <sheetFormatPr defaultRowHeight="13.2" x14ac:dyDescent="0.25"/>
  <sheetData>
    <row r="2" spans="2:16" x14ac:dyDescent="0.25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13.432570627603498</v>
      </c>
      <c r="M2" s="2" t="s">
        <v>20</v>
      </c>
      <c r="P2" s="18" t="s">
        <v>29</v>
      </c>
    </row>
    <row r="3" spans="2:16" x14ac:dyDescent="0.25">
      <c r="B3" s="29">
        <v>2</v>
      </c>
      <c r="G3" s="1" t="s">
        <v>1</v>
      </c>
      <c r="H3" s="26">
        <v>80</v>
      </c>
      <c r="I3" s="2" t="s">
        <v>3</v>
      </c>
      <c r="K3" s="13" t="s">
        <v>39</v>
      </c>
      <c r="L3" s="5">
        <f>1/(1+0.5*(I28+Q28+2/3*I28*Q28)/(1+(I28+Q28)/6))</f>
        <v>0.80483823958029721</v>
      </c>
      <c r="P3" s="18" t="s">
        <v>28</v>
      </c>
    </row>
    <row r="4" spans="2:16" x14ac:dyDescent="0.25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5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10.811046496958408</v>
      </c>
      <c r="M5" s="22" t="s">
        <v>20</v>
      </c>
      <c r="P5" s="18"/>
    </row>
    <row r="6" spans="2:16" x14ac:dyDescent="0.25">
      <c r="G6" s="1"/>
      <c r="H6" s="6"/>
      <c r="I6" s="2"/>
      <c r="P6" s="18"/>
    </row>
    <row r="7" spans="2:16" x14ac:dyDescent="0.25">
      <c r="B7" s="12" t="s">
        <v>31</v>
      </c>
      <c r="J7" s="23"/>
      <c r="K7" s="24" t="s">
        <v>40</v>
      </c>
      <c r="L7" s="25">
        <f>0.5*(1+I28/3)/(1+I28/6+Q28/6)</f>
        <v>0.54041428261027014</v>
      </c>
      <c r="M7" s="20" t="s">
        <v>22</v>
      </c>
      <c r="P7" s="18" t="s">
        <v>32</v>
      </c>
    </row>
    <row r="8" spans="2:16" x14ac:dyDescent="0.25">
      <c r="B8" s="29">
        <v>3</v>
      </c>
      <c r="L8" s="30" t="str">
        <f>IF(B3&gt;1,"","questo valore teorico deve essere ridotto")</f>
        <v/>
      </c>
      <c r="P8" s="18" t="s">
        <v>33</v>
      </c>
    </row>
    <row r="9" spans="2:16" x14ac:dyDescent="0.25">
      <c r="P9" s="18" t="s">
        <v>34</v>
      </c>
    </row>
    <row r="10" spans="2:16" x14ac:dyDescent="0.25">
      <c r="P10" s="18" t="s">
        <v>35</v>
      </c>
    </row>
    <row r="11" spans="2:16" x14ac:dyDescent="0.25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5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5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5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5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5">
      <c r="G16" s="1"/>
      <c r="H16" s="6"/>
      <c r="I16" s="2"/>
      <c r="J16" s="1"/>
      <c r="K16" s="6"/>
      <c r="L16" s="2"/>
      <c r="P16" s="18"/>
    </row>
    <row r="17" spans="2:18" x14ac:dyDescent="0.25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5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5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5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5"/>
    <row r="23" spans="2:18" s="1" customFormat="1" x14ac:dyDescent="0.25">
      <c r="D23" s="2"/>
    </row>
    <row r="24" spans="2:18" s="1" customFormat="1" x14ac:dyDescent="0.25"/>
    <row r="25" spans="2:18" s="1" customFormat="1" x14ac:dyDescent="0.25"/>
    <row r="26" spans="2:18" s="8" customFormat="1" x14ac:dyDescent="0.25">
      <c r="B26" s="8" t="s">
        <v>7</v>
      </c>
      <c r="C26" s="8">
        <f>H3*H4^3/12</f>
        <v>180000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5">
      <c r="B27" s="8" t="s">
        <v>13</v>
      </c>
      <c r="C27" s="17">
        <f>$C$21*C26/H5/100</f>
        <v>15324324.324324325</v>
      </c>
      <c r="D27" s="16" t="s">
        <v>16</v>
      </c>
      <c r="G27" s="8">
        <f>H14</f>
        <v>70</v>
      </c>
      <c r="H27" s="8" t="s">
        <v>14</v>
      </c>
      <c r="I27" s="17">
        <f>$C$21*I26/G28/100</f>
        <v>58088709.67741935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58088709.67741935</v>
      </c>
      <c r="R27" s="16" t="s">
        <v>16</v>
      </c>
    </row>
    <row r="28" spans="2:18" s="8" customFormat="1" x14ac:dyDescent="0.25">
      <c r="G28" s="9">
        <f>H15</f>
        <v>4.6500000000000004</v>
      </c>
      <c r="H28" s="8" t="s">
        <v>17</v>
      </c>
      <c r="I28" s="9">
        <f>IF(B3&lt;3,C27/(I27+I31)*2,0)</f>
        <v>0.52761799700575218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0</v>
      </c>
    </row>
    <row r="29" spans="2:18" s="8" customFormat="1" x14ac:dyDescent="0.25"/>
    <row r="30" spans="2:18" s="8" customFormat="1" x14ac:dyDescent="0.25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5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5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5">
      <c r="B33" s="19"/>
      <c r="C33" s="19"/>
      <c r="D33" s="19"/>
      <c r="E33" s="19"/>
      <c r="Q33" s="14"/>
    </row>
    <row r="34" spans="2:17" s="1" customFormat="1" x14ac:dyDescent="0.25">
      <c r="M34" s="2"/>
    </row>
    <row r="35" spans="2:17" s="1" customFormat="1" x14ac:dyDescent="0.25">
      <c r="M35" s="2"/>
    </row>
    <row r="36" spans="2:17" s="1" customFormat="1" x14ac:dyDescent="0.25">
      <c r="I36" s="3"/>
      <c r="M36" s="2"/>
      <c r="P36" s="3"/>
    </row>
    <row r="37" spans="2:17" s="1" customFormat="1" x14ac:dyDescent="0.25">
      <c r="D37" s="8"/>
    </row>
    <row r="38" spans="2:17" s="1" customFormat="1" x14ac:dyDescent="0.25">
      <c r="E38" s="10"/>
      <c r="F38" s="7"/>
    </row>
    <row r="39" spans="2:17" s="1" customFormat="1" x14ac:dyDescent="0.25"/>
    <row r="40" spans="2:17" s="1" customFormat="1" x14ac:dyDescent="0.25"/>
    <row r="41" spans="2:17" s="1" customFormat="1" x14ac:dyDescent="0.25"/>
    <row r="42" spans="2:17" s="1" customFormat="1" x14ac:dyDescent="0.25"/>
    <row r="43" spans="2:17" s="1" customFormat="1" x14ac:dyDescent="0.25"/>
    <row r="44" spans="2:17" s="1" customFormat="1" x14ac:dyDescent="0.25"/>
    <row r="45" spans="2:17" s="1" customFormat="1" x14ac:dyDescent="0.25"/>
    <row r="46" spans="2:17" s="1" customFormat="1" x14ac:dyDescent="0.25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7620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Roberto Ruggeri</cp:lastModifiedBy>
  <dcterms:created xsi:type="dcterms:W3CDTF">2013-01-02T09:55:43Z</dcterms:created>
  <dcterms:modified xsi:type="dcterms:W3CDTF">2016-12-17T08:37:47Z</dcterms:modified>
</cp:coreProperties>
</file>